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570" yWindow="-15" windowWidth="16245" windowHeight="13410"/>
  </bookViews>
  <sheets>
    <sheet name="Vorauswahl" sheetId="1" r:id="rId1"/>
    <sheet name="Bewertung Angebot-Präsentation" sheetId="3" r:id="rId2"/>
  </sheets>
  <definedNames>
    <definedName name="_xlnm.Print_Area" localSheetId="1">Tabelle5[#All]</definedName>
    <definedName name="_xlnm.Print_Area" localSheetId="0">Tabelle1[#All]</definedName>
    <definedName name="_xlnm.Print_Titles" localSheetId="1">'Bewertung Angebot-Präsentation'!$2:$3</definedName>
    <definedName name="_xlnm.Print_Titles" localSheetId="0">Vorauswahl!$2:$3</definedName>
  </definedNames>
  <calcPr calcId="145621"/>
</workbook>
</file>

<file path=xl/calcChain.xml><?xml version="1.0" encoding="utf-8"?>
<calcChain xmlns="http://schemas.openxmlformats.org/spreadsheetml/2006/main">
  <c r="G25" i="3" l="1"/>
  <c r="F25" i="3"/>
  <c r="E25" i="3"/>
  <c r="D25" i="3"/>
  <c r="K6" i="1"/>
  <c r="K34" i="1" l="1"/>
  <c r="K35" i="1"/>
  <c r="L34" i="1"/>
  <c r="L35" i="1"/>
  <c r="M34" i="1"/>
  <c r="M35" i="1"/>
  <c r="N34" i="1"/>
  <c r="N35" i="1"/>
  <c r="O34" i="1"/>
  <c r="O35" i="1"/>
  <c r="P34" i="1"/>
  <c r="P35" i="1"/>
  <c r="Q4" i="1"/>
  <c r="K15" i="1"/>
  <c r="K8" i="1"/>
  <c r="L8" i="1"/>
  <c r="M8" i="1"/>
  <c r="N8" i="1"/>
  <c r="O8" i="1"/>
  <c r="P8" i="1"/>
  <c r="K22" i="1"/>
  <c r="K28" i="1"/>
  <c r="K33" i="1"/>
  <c r="K10" i="1"/>
  <c r="K11" i="1"/>
  <c r="K31" i="1"/>
  <c r="K13" i="1"/>
  <c r="K14" i="1"/>
  <c r="K20" i="1"/>
  <c r="K26" i="1"/>
  <c r="K19" i="1"/>
  <c r="K24" i="1"/>
  <c r="K21" i="1"/>
  <c r="K7" i="1"/>
  <c r="K23" i="1"/>
  <c r="K18" i="1"/>
  <c r="K25" i="1"/>
  <c r="K17" i="1"/>
  <c r="K27" i="1"/>
  <c r="K12" i="1"/>
  <c r="K29" i="1"/>
  <c r="K30" i="1"/>
  <c r="K9" i="1"/>
  <c r="K32" i="1"/>
  <c r="K16" i="1"/>
  <c r="L22" i="1"/>
  <c r="M22" i="1"/>
  <c r="N22" i="1"/>
  <c r="O22" i="1"/>
  <c r="P22" i="1"/>
  <c r="L28" i="1"/>
  <c r="M28" i="1"/>
  <c r="N28" i="1"/>
  <c r="O28" i="1"/>
  <c r="P28" i="1"/>
  <c r="L33" i="1"/>
  <c r="M33" i="1"/>
  <c r="N33" i="1"/>
  <c r="O33" i="1"/>
  <c r="P33" i="1"/>
  <c r="L10" i="1"/>
  <c r="M10" i="1"/>
  <c r="N10" i="1"/>
  <c r="O10" i="1"/>
  <c r="P10" i="1"/>
  <c r="L11" i="1"/>
  <c r="M11" i="1"/>
  <c r="N11" i="1"/>
  <c r="O11" i="1"/>
  <c r="P11" i="1"/>
  <c r="L31" i="1"/>
  <c r="M31" i="1"/>
  <c r="N31" i="1"/>
  <c r="O31" i="1"/>
  <c r="P31" i="1"/>
  <c r="L13" i="1"/>
  <c r="M13" i="1"/>
  <c r="N13" i="1"/>
  <c r="O13" i="1"/>
  <c r="P13" i="1"/>
  <c r="L14" i="1"/>
  <c r="M14" i="1"/>
  <c r="N14" i="1"/>
  <c r="O14" i="1"/>
  <c r="P14" i="1"/>
  <c r="L15" i="1"/>
  <c r="M15" i="1"/>
  <c r="N15" i="1"/>
  <c r="O15" i="1"/>
  <c r="P15" i="1"/>
  <c r="L20" i="1"/>
  <c r="M20" i="1"/>
  <c r="N20" i="1"/>
  <c r="O20" i="1"/>
  <c r="P20" i="1"/>
  <c r="L6" i="1"/>
  <c r="M6" i="1"/>
  <c r="N6" i="1"/>
  <c r="O6" i="1"/>
  <c r="P6" i="1"/>
  <c r="L26" i="1"/>
  <c r="M26" i="1"/>
  <c r="N26" i="1"/>
  <c r="O26" i="1"/>
  <c r="P26" i="1"/>
  <c r="L19" i="1"/>
  <c r="M19" i="1"/>
  <c r="N19" i="1"/>
  <c r="O19" i="1"/>
  <c r="P19" i="1"/>
  <c r="L24" i="1"/>
  <c r="M24" i="1"/>
  <c r="N24" i="1"/>
  <c r="O24" i="1"/>
  <c r="P24" i="1"/>
  <c r="L21" i="1"/>
  <c r="M21" i="1"/>
  <c r="N21" i="1"/>
  <c r="O21" i="1"/>
  <c r="P21" i="1"/>
  <c r="L7" i="1"/>
  <c r="M7" i="1"/>
  <c r="N7" i="1"/>
  <c r="O7" i="1"/>
  <c r="P7" i="1"/>
  <c r="L23" i="1"/>
  <c r="M23" i="1"/>
  <c r="N23" i="1"/>
  <c r="O23" i="1"/>
  <c r="P23" i="1"/>
  <c r="L18" i="1"/>
  <c r="M18" i="1"/>
  <c r="N18" i="1"/>
  <c r="O18" i="1"/>
  <c r="P18" i="1"/>
  <c r="L25" i="1"/>
  <c r="M25" i="1"/>
  <c r="N25" i="1"/>
  <c r="O25" i="1"/>
  <c r="P25" i="1"/>
  <c r="L17" i="1"/>
  <c r="M17" i="1"/>
  <c r="N17" i="1"/>
  <c r="O17" i="1"/>
  <c r="P17" i="1"/>
  <c r="L27" i="1"/>
  <c r="M27" i="1"/>
  <c r="N27" i="1"/>
  <c r="O27" i="1"/>
  <c r="P27" i="1"/>
  <c r="L12" i="1"/>
  <c r="M12" i="1"/>
  <c r="N12" i="1"/>
  <c r="O12" i="1"/>
  <c r="P12" i="1"/>
  <c r="L29" i="1"/>
  <c r="M29" i="1"/>
  <c r="N29" i="1"/>
  <c r="O29" i="1"/>
  <c r="P29" i="1"/>
  <c r="L30" i="1"/>
  <c r="M30" i="1"/>
  <c r="N30" i="1"/>
  <c r="O30" i="1"/>
  <c r="P30" i="1"/>
  <c r="L9" i="1"/>
  <c r="M9" i="1"/>
  <c r="N9" i="1"/>
  <c r="O9" i="1"/>
  <c r="P9" i="1"/>
  <c r="L32" i="1"/>
  <c r="M32" i="1"/>
  <c r="N32" i="1"/>
  <c r="O32" i="1"/>
  <c r="P32" i="1"/>
  <c r="L16" i="1"/>
  <c r="M16" i="1"/>
  <c r="N16" i="1"/>
  <c r="O16" i="1"/>
  <c r="P16" i="1"/>
  <c r="Q6" i="1" l="1"/>
  <c r="Q34" i="1"/>
  <c r="Q35" i="1"/>
  <c r="Q26" i="1"/>
  <c r="Q28" i="1"/>
  <c r="Q32" i="1"/>
  <c r="Q30" i="1"/>
  <c r="Q29" i="1"/>
  <c r="Q31" i="1"/>
  <c r="Q27" i="1"/>
  <c r="Q33" i="1"/>
  <c r="Q8" i="1"/>
  <c r="Q13" i="1"/>
  <c r="Q19" i="1"/>
  <c r="Q14" i="1"/>
  <c r="Q24" i="1"/>
  <c r="Q9" i="1"/>
  <c r="Q15" i="1"/>
  <c r="Q18" i="1"/>
  <c r="Q11" i="1"/>
  <c r="Q7" i="1"/>
  <c r="Q20" i="1"/>
  <c r="Q22" i="1"/>
  <c r="Q12" i="1"/>
  <c r="Q21" i="1"/>
  <c r="Q23" i="1"/>
  <c r="Q25" i="1"/>
  <c r="Q16" i="1"/>
  <c r="Q17" i="1"/>
  <c r="Q10" i="1"/>
</calcChain>
</file>

<file path=xl/sharedStrings.xml><?xml version="1.0" encoding="utf-8"?>
<sst xmlns="http://schemas.openxmlformats.org/spreadsheetml/2006/main" count="158" uniqueCount="95">
  <si>
    <t>Webagentur</t>
  </si>
  <si>
    <t>Mitarbeiter</t>
  </si>
  <si>
    <t>Ort</t>
  </si>
  <si>
    <t>Hamburg</t>
  </si>
  <si>
    <t>Hannover</t>
  </si>
  <si>
    <t>Bremen</t>
  </si>
  <si>
    <t>Berlin</t>
  </si>
  <si>
    <t>Standort</t>
  </si>
  <si>
    <t>Mainz, Hamburg, München</t>
  </si>
  <si>
    <t>Köln</t>
  </si>
  <si>
    <t>Ihr Kriterium 1</t>
  </si>
  <si>
    <t>Ihr Kriterium 2</t>
  </si>
  <si>
    <t>Ihr Kriterium 3</t>
  </si>
  <si>
    <t>Ihr Kriterium 4</t>
  </si>
  <si>
    <t>Agenturgröße</t>
  </si>
  <si>
    <t>Bewertungsanteil Standort</t>
  </si>
  <si>
    <t>Bewertungsanteil Agenturgröße</t>
  </si>
  <si>
    <t>Bewertungsanteil Kriterium 1</t>
  </si>
  <si>
    <t>Bewertungsanteil Kriterium 2</t>
  </si>
  <si>
    <t>Bewertungsanteil Kriterium 3</t>
  </si>
  <si>
    <t>Bewertungsanteil Kriterium 4</t>
  </si>
  <si>
    <t>Gesamtbewertung</t>
  </si>
  <si>
    <t>Agentur 1</t>
  </si>
  <si>
    <t>Agentur 2</t>
  </si>
  <si>
    <t>Agentur 3</t>
  </si>
  <si>
    <t>Agentur 4</t>
  </si>
  <si>
    <t>Agentur 10</t>
  </si>
  <si>
    <t>Agentur 11</t>
  </si>
  <si>
    <t>Agentur 12</t>
  </si>
  <si>
    <t>Agentur 13</t>
  </si>
  <si>
    <t>Agentur 14</t>
  </si>
  <si>
    <t>Agentur 15</t>
  </si>
  <si>
    <t>Agentur 16</t>
  </si>
  <si>
    <t>Agentur 17</t>
  </si>
  <si>
    <t>Agentur 18</t>
  </si>
  <si>
    <t>Agentur 19</t>
  </si>
  <si>
    <t>Agentur 20</t>
  </si>
  <si>
    <t>Agentur 21</t>
  </si>
  <si>
    <t>Agentur 22</t>
  </si>
  <si>
    <t>Agentur 23</t>
  </si>
  <si>
    <t>Agentur 24</t>
  </si>
  <si>
    <t>Agentur 25</t>
  </si>
  <si>
    <t>Agentur 26</t>
  </si>
  <si>
    <t>Agentur 27</t>
  </si>
  <si>
    <t>Agentur 28</t>
  </si>
  <si>
    <t>Agentur 01</t>
  </si>
  <si>
    <t>Agentur 02</t>
  </si>
  <si>
    <t>Agentur 03</t>
  </si>
  <si>
    <t>Agentur 04</t>
  </si>
  <si>
    <t>Agentur 05</t>
  </si>
  <si>
    <t>Agentur 06</t>
  </si>
  <si>
    <t>Agentur 07</t>
  </si>
  <si>
    <t>Agentur 08</t>
  </si>
  <si>
    <t>Agentur 09</t>
  </si>
  <si>
    <t>Agentur 29</t>
  </si>
  <si>
    <t>Agentur 30</t>
  </si>
  <si>
    <r>
      <t xml:space="preserve">Gewichtung in Prozent </t>
    </r>
    <r>
      <rPr>
        <sz val="11"/>
        <color theme="0"/>
        <rFont val="Calibri"/>
        <family val="2"/>
        <scheme val="minor"/>
      </rPr>
      <t xml:space="preserve">(Tragen Sie in die Zellen rechts ein, wie wichtig dieses Bewertungskriterium für Sie ist. Je höher der Wert, desto wichtiger ist Ihnen dieses Kriterium. Der Wert muss 100% ergeben) </t>
    </r>
    <r>
      <rPr>
        <b/>
        <sz val="11"/>
        <color theme="0"/>
        <rFont val="Calibri"/>
        <family val="2"/>
        <scheme val="minor"/>
      </rPr>
      <t>&gt;&gt;&gt;&gt;&gt;&gt;&gt;</t>
    </r>
  </si>
  <si>
    <t>Fähigkeit, mit anderen Agenturpartnern zusammen zu arbeiten</t>
  </si>
  <si>
    <t>Verlässlichkeit</t>
  </si>
  <si>
    <t>"Über den Tellerrand gedacht"</t>
  </si>
  <si>
    <t>Agenturteam</t>
  </si>
  <si>
    <t>Konditionen</t>
  </si>
  <si>
    <t>nachvollziehbar</t>
  </si>
  <si>
    <t>realistisch</t>
  </si>
  <si>
    <t>Vorbereitung/ Bedürfnisse des Kunden erfragt und berücksichtigt</t>
  </si>
  <si>
    <t>optische Aufbereitung der Präsentation / Unterlagen</t>
  </si>
  <si>
    <t>ausbaufähiges Konzept</t>
  </si>
  <si>
    <t>Einhaltung der Vorgaben (Lastenheft)</t>
  </si>
  <si>
    <t>Präsentation</t>
  </si>
  <si>
    <t>Umsetzung</t>
  </si>
  <si>
    <t>Projektmanagement</t>
  </si>
  <si>
    <t>systemseitige Unterstützung (z. B. Ticket-System)</t>
  </si>
  <si>
    <t>im Budget</t>
  </si>
  <si>
    <t xml:space="preserve">Know-How </t>
  </si>
  <si>
    <t xml:space="preserve">Professionalität </t>
  </si>
  <si>
    <t>(Je niedriger der Wert, desto besser die Bewertung)</t>
  </si>
  <si>
    <r>
      <t>Bewertungen</t>
    </r>
    <r>
      <rPr>
        <sz val="11"/>
        <color theme="1"/>
        <rFont val="Calibri"/>
        <family val="2"/>
        <scheme val="minor"/>
      </rPr>
      <t xml:space="preserve"> </t>
    </r>
  </si>
  <si>
    <t>angenehmes Agenturteam, die Chemie stimmt</t>
  </si>
  <si>
    <t>feste Projektteam, auch nach dem Projektstart</t>
  </si>
  <si>
    <t>5 bis 9</t>
  </si>
  <si>
    <t>10 bis 19</t>
  </si>
  <si>
    <t>20 bis 49</t>
  </si>
  <si>
    <t>50 bis 99</t>
  </si>
  <si>
    <t>100 bis 249</t>
  </si>
  <si>
    <t>250 und mehr</t>
  </si>
  <si>
    <t>Bewertungsteil</t>
  </si>
  <si>
    <t>Konzept</t>
  </si>
  <si>
    <t>erweiterbar</t>
  </si>
  <si>
    <t>im Zeitrahmen umsetzbar</t>
  </si>
  <si>
    <t>schlüssig und umsetzbar</t>
  </si>
  <si>
    <t>Vorauswahl für Webagenturen</t>
  </si>
  <si>
    <r>
      <t xml:space="preserve">Tragen Sie hier Ihre </t>
    </r>
    <r>
      <rPr>
        <b/>
        <sz val="11"/>
        <color theme="0"/>
        <rFont val="Calibri"/>
        <family val="2"/>
        <scheme val="minor"/>
      </rPr>
      <t>Kriterien</t>
    </r>
    <r>
      <rPr>
        <sz val="11"/>
        <color theme="0"/>
        <rFont val="Calibri"/>
        <family val="2"/>
        <scheme val="minor"/>
      </rPr>
      <t xml:space="preserve"> ein, die Sie bei der</t>
    </r>
    <r>
      <rPr>
        <b/>
        <sz val="11"/>
        <color theme="0"/>
        <rFont val="Calibri"/>
        <family val="2"/>
        <scheme val="minor"/>
      </rPr>
      <t xml:space="preserve"> abschließenden Beurteilung</t>
    </r>
    <r>
      <rPr>
        <sz val="11"/>
        <color theme="0"/>
        <rFont val="Calibri"/>
        <family val="2"/>
        <scheme val="minor"/>
      </rPr>
      <t xml:space="preserve"> bewerten wollen</t>
    </r>
  </si>
  <si>
    <r>
      <rPr>
        <b/>
        <sz val="11"/>
        <color theme="0"/>
        <rFont val="Calibri"/>
        <family val="2"/>
        <scheme val="minor"/>
      </rPr>
      <t>Bewertungen</t>
    </r>
    <r>
      <rPr>
        <sz val="11"/>
        <color theme="0"/>
        <rFont val="Calibri"/>
        <family val="2"/>
        <scheme val="minor"/>
      </rPr>
      <t xml:space="preserve"> von 1 für sehr gut bis  4 nicht gut / gar nicht</t>
    </r>
  </si>
  <si>
    <t>Bewertung (Angebot oder Präsentation)</t>
  </si>
  <si>
    <t>Wir haben Ihnen hier eine Liste mit 30 Agenturen und Bewertungen als Beispiel erstellt. Ersetzen Sie die Inhalte mit ausgewählten Agenturen und Ihren Bewertungen.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</si>
</sst>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0"/>
      <color theme="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2" tint="-0.249977111117893"/>
        <bgColor theme="4"/>
      </patternFill>
    </fill>
    <fill>
      <patternFill patternType="solid">
        <fgColor theme="4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2" fontId="0" fillId="0" borderId="0" xfId="0" applyNumberFormat="1"/>
    <xf numFmtId="0" fontId="0" fillId="2" borderId="0" xfId="0" applyFont="1" applyFill="1" applyBorder="1"/>
    <xf numFmtId="10" fontId="2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/>
    <xf numFmtId="0" fontId="2" fillId="5" borderId="3" xfId="0" applyFont="1" applyFill="1" applyBorder="1"/>
    <xf numFmtId="2" fontId="2" fillId="5" borderId="3" xfId="0" applyNumberFormat="1" applyFont="1" applyFill="1" applyBorder="1"/>
    <xf numFmtId="16" fontId="0" fillId="0" borderId="0" xfId="0" applyNumberFormat="1"/>
    <xf numFmtId="0" fontId="4" fillId="0" borderId="0" xfId="0" applyFont="1" applyAlignment="1">
      <alignment horizontal="left"/>
    </xf>
    <xf numFmtId="0" fontId="3" fillId="6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vertical="center" wrapText="1" shrinkToFit="1"/>
    </xf>
    <xf numFmtId="0" fontId="2" fillId="4" borderId="2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6" borderId="0" xfId="0" applyFont="1" applyFill="1" applyAlignment="1">
      <alignment horizontal="center" vertical="center"/>
    </xf>
  </cellXfs>
  <cellStyles count="2">
    <cellStyle name="Standard" xfId="0" builtinId="0"/>
    <cellStyle name="Standard 2" xfId="1"/>
  </cellStyles>
  <dxfs count="9"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75361</xdr:colOff>
      <xdr:row>13</xdr:row>
      <xdr:rowOff>56276</xdr:rowOff>
    </xdr:from>
    <xdr:ext cx="10326801" cy="1782924"/>
    <xdr:sp macro="" textlink="">
      <xdr:nvSpPr>
        <xdr:cNvPr id="2" name="Rechteck 1"/>
        <xdr:cNvSpPr/>
      </xdr:nvSpPr>
      <xdr:spPr>
        <a:xfrm rot="999809">
          <a:off x="189661" y="3028076"/>
          <a:ext cx="10326801" cy="178292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de-DE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Muster-Vorlage</a:t>
          </a:r>
          <a:r>
            <a:rPr lang="de-DE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Agenturbewertung</a:t>
          </a:r>
        </a:p>
        <a:p>
          <a:pPr algn="ctr"/>
          <a:r>
            <a:rPr lang="de-DE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Kostenloser Download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elle1" displayName="Tabelle1" ref="B5:Q35" totalsRowShown="0">
  <autoFilter ref="B5:Q35"/>
  <sortState ref="B6:Q35">
    <sortCondition ref="B5:B35"/>
  </sortState>
  <tableColumns count="16">
    <tableColumn id="1" name="Webagentur"/>
    <tableColumn id="2" name="Ort"/>
    <tableColumn id="4" name="Mitarbeiter"/>
    <tableColumn id="13" name="Standort"/>
    <tableColumn id="12" name="Agenturgröße"/>
    <tableColumn id="8" name="Ihr Kriterium 1"/>
    <tableColumn id="9" name="Ihr Kriterium 2"/>
    <tableColumn id="10" name="Ihr Kriterium 3"/>
    <tableColumn id="11" name="Ihr Kriterium 4"/>
    <tableColumn id="14" name="Bewertungsanteil Standort" dataDxfId="6">
      <calculatedColumnFormula>Tabelle1[[#This Row],[Standort]]*E$4</calculatedColumnFormula>
    </tableColumn>
    <tableColumn id="15" name="Bewertungsanteil Agenturgröße" dataDxfId="5">
      <calculatedColumnFormula>Tabelle1[[#This Row],[Agenturgröße]]*F$4</calculatedColumnFormula>
    </tableColumn>
    <tableColumn id="16" name="Bewertungsanteil Kriterium 1" dataDxfId="4">
      <calculatedColumnFormula>Tabelle1[[#This Row],[Ihr Kriterium 1]]*G$4</calculatedColumnFormula>
    </tableColumn>
    <tableColumn id="17" name="Bewertungsanteil Kriterium 2" dataDxfId="3">
      <calculatedColumnFormula>Tabelle1[[#This Row],[Ihr Kriterium 2]]*H$4</calculatedColumnFormula>
    </tableColumn>
    <tableColumn id="18" name="Bewertungsanteil Kriterium 3" dataDxfId="2">
      <calculatedColumnFormula>Tabelle1[[#This Row],[Ihr Kriterium 3]]*I$4</calculatedColumnFormula>
    </tableColumn>
    <tableColumn id="19" name="Bewertungsanteil Kriterium 4" dataDxfId="1">
      <calculatedColumnFormula>Tabelle1[[#This Row],[Ihr Kriterium 4]]*J$4</calculatedColumnFormula>
    </tableColumn>
    <tableColumn id="20" name="Gesamtbewertung" dataDxfId="0">
      <calculatedColumnFormula>SUM(Tabelle1[[#This Row],[Bewertungsanteil Standort]:[Bewertungsanteil Kriterium 4]])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5" name="Tabelle5" displayName="Tabelle5" ref="B5:G25" totalsRowShown="0">
  <autoFilter ref="B5:G25"/>
  <tableColumns count="6">
    <tableColumn id="1" name="Bewertungsteil"/>
    <tableColumn id="2" name="Bewertungen "/>
    <tableColumn id="4" name="Agentur 1"/>
    <tableColumn id="5" name="Agentur 2"/>
    <tableColumn id="6" name="Agentur 3"/>
    <tableColumn id="7" name="Agentur 4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5"/>
  <sheetViews>
    <sheetView showGridLines="0" tabSelected="1" zoomScaleNormal="100" workbookViewId="0">
      <selection activeCell="T19" sqref="T19"/>
    </sheetView>
  </sheetViews>
  <sheetFormatPr baseColWidth="10" defaultRowHeight="15" x14ac:dyDescent="0.25"/>
  <cols>
    <col min="1" max="1" width="1.7109375" customWidth="1"/>
    <col min="2" max="2" width="25.85546875" customWidth="1"/>
    <col min="3" max="3" width="24.85546875" bestFit="1" customWidth="1"/>
    <col min="4" max="4" width="13.5703125" bestFit="1" customWidth="1"/>
    <col min="5" max="5" width="10.85546875" bestFit="1" customWidth="1"/>
    <col min="6" max="6" width="15.5703125" bestFit="1" customWidth="1"/>
    <col min="7" max="10" width="16" bestFit="1" customWidth="1"/>
    <col min="11" max="11" width="11.42578125" hidden="1" customWidth="1"/>
    <col min="12" max="15" width="16" hidden="1" customWidth="1"/>
    <col min="16" max="16" width="11.42578125" hidden="1" customWidth="1"/>
    <col min="17" max="17" width="20" bestFit="1" customWidth="1"/>
    <col min="18" max="18" width="3.85546875" customWidth="1"/>
    <col min="19" max="19" width="39.28515625" customWidth="1"/>
    <col min="20" max="20" width="32.140625" bestFit="1" customWidth="1"/>
    <col min="21" max="21" width="15.5703125" bestFit="1" customWidth="1"/>
    <col min="22" max="22" width="15.85546875" customWidth="1"/>
    <col min="23" max="23" width="12.140625" customWidth="1"/>
  </cols>
  <sheetData>
    <row r="1" spans="2:19" ht="7.5" customHeight="1" x14ac:dyDescent="0.25"/>
    <row r="2" spans="2:19" ht="21" x14ac:dyDescent="0.35">
      <c r="B2" s="16" t="s">
        <v>90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2:19" ht="8.25" customHeight="1" x14ac:dyDescent="0.3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2:19" ht="61.5" customHeight="1" thickBot="1" x14ac:dyDescent="0.3">
      <c r="B4" s="14" t="s">
        <v>56</v>
      </c>
      <c r="C4" s="14"/>
      <c r="D4" s="15"/>
      <c r="E4" s="3">
        <v>0.25</v>
      </c>
      <c r="F4" s="3">
        <v>0.25</v>
      </c>
      <c r="G4" s="3">
        <v>0.15</v>
      </c>
      <c r="H4" s="3">
        <v>0.15</v>
      </c>
      <c r="I4" s="3">
        <v>0.1</v>
      </c>
      <c r="J4" s="3">
        <v>0.1</v>
      </c>
      <c r="K4" s="4"/>
      <c r="L4" s="4"/>
      <c r="M4" s="4"/>
      <c r="N4" s="4"/>
      <c r="O4" s="4"/>
      <c r="P4" s="4"/>
      <c r="Q4" s="5">
        <f>SUM(E4:P4)</f>
        <v>1</v>
      </c>
      <c r="S4" s="13" t="s">
        <v>94</v>
      </c>
    </row>
    <row r="5" spans="2:19" ht="15.75" thickTop="1" x14ac:dyDescent="0.25">
      <c r="B5" t="s">
        <v>0</v>
      </c>
      <c r="C5" t="s">
        <v>2</v>
      </c>
      <c r="D5" t="s">
        <v>1</v>
      </c>
      <c r="E5" t="s">
        <v>7</v>
      </c>
      <c r="F5" t="s">
        <v>14</v>
      </c>
      <c r="G5" t="s">
        <v>10</v>
      </c>
      <c r="H5" t="s">
        <v>11</v>
      </c>
      <c r="I5" t="s">
        <v>12</v>
      </c>
      <c r="J5" t="s">
        <v>13</v>
      </c>
      <c r="K5" t="s">
        <v>15</v>
      </c>
      <c r="L5" t="s">
        <v>16</v>
      </c>
      <c r="M5" t="s">
        <v>17</v>
      </c>
      <c r="N5" t="s">
        <v>18</v>
      </c>
      <c r="O5" t="s">
        <v>19</v>
      </c>
      <c r="P5" t="s">
        <v>20</v>
      </c>
      <c r="Q5" t="s">
        <v>21</v>
      </c>
    </row>
    <row r="6" spans="2:19" x14ac:dyDescent="0.25">
      <c r="B6" t="s">
        <v>45</v>
      </c>
      <c r="C6" t="s">
        <v>6</v>
      </c>
      <c r="D6" t="s">
        <v>81</v>
      </c>
      <c r="E6">
        <v>3</v>
      </c>
      <c r="F6">
        <v>1</v>
      </c>
      <c r="G6">
        <v>3</v>
      </c>
      <c r="H6">
        <v>4</v>
      </c>
      <c r="I6">
        <v>4</v>
      </c>
      <c r="J6">
        <v>4</v>
      </c>
      <c r="K6" s="1">
        <f>Tabelle1[[#This Row],[Standort]]*E$4</f>
        <v>0.75</v>
      </c>
      <c r="L6" s="1">
        <f>Tabelle1[[#This Row],[Agenturgröße]]*F$4</f>
        <v>0.25</v>
      </c>
      <c r="M6" s="1">
        <f>Tabelle1[[#This Row],[Ihr Kriterium 1]]*G$4</f>
        <v>0.44999999999999996</v>
      </c>
      <c r="N6" s="1">
        <f>Tabelle1[[#This Row],[Ihr Kriterium 2]]*H$4</f>
        <v>0.6</v>
      </c>
      <c r="O6" s="1">
        <f>Tabelle1[[#This Row],[Ihr Kriterium 3]]*I$4</f>
        <v>0.4</v>
      </c>
      <c r="P6" s="1">
        <f>Tabelle1[[#This Row],[Ihr Kriterium 4]]*J$4</f>
        <v>0.4</v>
      </c>
      <c r="Q6" s="1">
        <f>SUM(Tabelle1[[#This Row],[Bewertungsanteil Standort]:[Bewertungsanteil Kriterium 4]])</f>
        <v>2.8499999999999996</v>
      </c>
    </row>
    <row r="7" spans="2:19" x14ac:dyDescent="0.25">
      <c r="B7" t="s">
        <v>46</v>
      </c>
      <c r="C7" t="s">
        <v>3</v>
      </c>
      <c r="D7" t="s">
        <v>81</v>
      </c>
      <c r="E7">
        <v>1</v>
      </c>
      <c r="F7">
        <v>1</v>
      </c>
      <c r="G7">
        <v>4</v>
      </c>
      <c r="H7">
        <v>4</v>
      </c>
      <c r="I7">
        <v>4</v>
      </c>
      <c r="J7">
        <v>4</v>
      </c>
      <c r="K7" s="1">
        <f>Tabelle1[[#This Row],[Standort]]*E$4</f>
        <v>0.25</v>
      </c>
      <c r="L7" s="1">
        <f>Tabelle1[[#This Row],[Agenturgröße]]*F$4</f>
        <v>0.25</v>
      </c>
      <c r="M7" s="1">
        <f>Tabelle1[[#This Row],[Ihr Kriterium 1]]*G$4</f>
        <v>0.6</v>
      </c>
      <c r="N7" s="1">
        <f>Tabelle1[[#This Row],[Ihr Kriterium 2]]*H$4</f>
        <v>0.6</v>
      </c>
      <c r="O7" s="1">
        <f>Tabelle1[[#This Row],[Ihr Kriterium 3]]*I$4</f>
        <v>0.4</v>
      </c>
      <c r="P7" s="1">
        <f>Tabelle1[[#This Row],[Ihr Kriterium 4]]*J$4</f>
        <v>0.4</v>
      </c>
      <c r="Q7" s="1">
        <f>SUM(Tabelle1[[#This Row],[Bewertungsanteil Standort]:[Bewertungsanteil Kriterium 4]])</f>
        <v>2.5</v>
      </c>
    </row>
    <row r="8" spans="2:19" x14ac:dyDescent="0.25">
      <c r="B8" t="s">
        <v>47</v>
      </c>
      <c r="C8" t="s">
        <v>3</v>
      </c>
      <c r="D8" t="s">
        <v>81</v>
      </c>
      <c r="E8">
        <v>1</v>
      </c>
      <c r="F8">
        <v>1</v>
      </c>
      <c r="G8">
        <v>1</v>
      </c>
      <c r="H8">
        <v>2</v>
      </c>
      <c r="I8">
        <v>4</v>
      </c>
      <c r="J8">
        <v>3</v>
      </c>
      <c r="K8" s="1">
        <f>Tabelle1[[#This Row],[Standort]]*E$4</f>
        <v>0.25</v>
      </c>
      <c r="L8" s="1">
        <f>Tabelle1[[#This Row],[Agenturgröße]]*F$4</f>
        <v>0.25</v>
      </c>
      <c r="M8" s="1">
        <f>Tabelle1[[#This Row],[Ihr Kriterium 1]]*G$4</f>
        <v>0.15</v>
      </c>
      <c r="N8" s="1">
        <f>Tabelle1[[#This Row],[Ihr Kriterium 2]]*H$4</f>
        <v>0.3</v>
      </c>
      <c r="O8" s="1">
        <f>Tabelle1[[#This Row],[Ihr Kriterium 3]]*I$4</f>
        <v>0.4</v>
      </c>
      <c r="P8" s="1">
        <f>Tabelle1[[#This Row],[Ihr Kriterium 4]]*J$4</f>
        <v>0.30000000000000004</v>
      </c>
      <c r="Q8" s="1">
        <f>SUM(Tabelle1[[#This Row],[Bewertungsanteil Standort]:[Bewertungsanteil Kriterium 4]])</f>
        <v>1.6500000000000001</v>
      </c>
    </row>
    <row r="9" spans="2:19" x14ac:dyDescent="0.25">
      <c r="B9" t="s">
        <v>48</v>
      </c>
      <c r="C9" t="s">
        <v>3</v>
      </c>
      <c r="D9" t="s">
        <v>83</v>
      </c>
      <c r="E9">
        <v>1</v>
      </c>
      <c r="F9">
        <v>4</v>
      </c>
      <c r="G9">
        <v>3</v>
      </c>
      <c r="H9">
        <v>4</v>
      </c>
      <c r="I9">
        <v>4</v>
      </c>
      <c r="J9">
        <v>2</v>
      </c>
      <c r="K9" s="1">
        <f>Tabelle1[[#This Row],[Standort]]*E$4</f>
        <v>0.25</v>
      </c>
      <c r="L9" s="1">
        <f>Tabelle1[[#This Row],[Agenturgröße]]*F$4</f>
        <v>1</v>
      </c>
      <c r="M9" s="1">
        <f>Tabelle1[[#This Row],[Ihr Kriterium 1]]*G$4</f>
        <v>0.44999999999999996</v>
      </c>
      <c r="N9" s="1">
        <f>Tabelle1[[#This Row],[Ihr Kriterium 2]]*H$4</f>
        <v>0.6</v>
      </c>
      <c r="O9" s="1">
        <f>Tabelle1[[#This Row],[Ihr Kriterium 3]]*I$4</f>
        <v>0.4</v>
      </c>
      <c r="P9" s="1">
        <f>Tabelle1[[#This Row],[Ihr Kriterium 4]]*J$4</f>
        <v>0.2</v>
      </c>
      <c r="Q9" s="1">
        <f>SUM(Tabelle1[[#This Row],[Bewertungsanteil Standort]:[Bewertungsanteil Kriterium 4]])</f>
        <v>2.9</v>
      </c>
    </row>
    <row r="10" spans="2:19" x14ac:dyDescent="0.25">
      <c r="B10" t="s">
        <v>49</v>
      </c>
      <c r="C10" t="s">
        <v>3</v>
      </c>
      <c r="D10" t="s">
        <v>81</v>
      </c>
      <c r="E10">
        <v>1</v>
      </c>
      <c r="F10">
        <v>1</v>
      </c>
      <c r="G10">
        <v>3</v>
      </c>
      <c r="H10">
        <v>4</v>
      </c>
      <c r="I10">
        <v>3</v>
      </c>
      <c r="J10">
        <v>3</v>
      </c>
      <c r="K10" s="1">
        <f>Tabelle1[[#This Row],[Standort]]*E$4</f>
        <v>0.25</v>
      </c>
      <c r="L10" s="1">
        <f>Tabelle1[[#This Row],[Agenturgröße]]*F$4</f>
        <v>0.25</v>
      </c>
      <c r="M10" s="1">
        <f>Tabelle1[[#This Row],[Ihr Kriterium 1]]*G$4</f>
        <v>0.44999999999999996</v>
      </c>
      <c r="N10" s="1">
        <f>Tabelle1[[#This Row],[Ihr Kriterium 2]]*H$4</f>
        <v>0.6</v>
      </c>
      <c r="O10" s="1">
        <f>Tabelle1[[#This Row],[Ihr Kriterium 3]]*I$4</f>
        <v>0.30000000000000004</v>
      </c>
      <c r="P10" s="1">
        <f>Tabelle1[[#This Row],[Ihr Kriterium 4]]*J$4</f>
        <v>0.30000000000000004</v>
      </c>
      <c r="Q10" s="1">
        <f>SUM(Tabelle1[[#This Row],[Bewertungsanteil Standort]:[Bewertungsanteil Kriterium 4]])</f>
        <v>2.15</v>
      </c>
    </row>
    <row r="11" spans="2:19" x14ac:dyDescent="0.25">
      <c r="B11" t="s">
        <v>50</v>
      </c>
      <c r="C11" t="s">
        <v>3</v>
      </c>
      <c r="D11" t="s">
        <v>81</v>
      </c>
      <c r="E11">
        <v>1</v>
      </c>
      <c r="F11">
        <v>1</v>
      </c>
      <c r="G11">
        <v>1</v>
      </c>
      <c r="H11">
        <v>4</v>
      </c>
      <c r="I11">
        <v>4</v>
      </c>
      <c r="J11">
        <v>2</v>
      </c>
      <c r="K11" s="1">
        <f>Tabelle1[[#This Row],[Standort]]*E$4</f>
        <v>0.25</v>
      </c>
      <c r="L11" s="1">
        <f>Tabelle1[[#This Row],[Agenturgröße]]*F$4</f>
        <v>0.25</v>
      </c>
      <c r="M11" s="1">
        <f>Tabelle1[[#This Row],[Ihr Kriterium 1]]*G$4</f>
        <v>0.15</v>
      </c>
      <c r="N11" s="1">
        <f>Tabelle1[[#This Row],[Ihr Kriterium 2]]*H$4</f>
        <v>0.6</v>
      </c>
      <c r="O11" s="1">
        <f>Tabelle1[[#This Row],[Ihr Kriterium 3]]*I$4</f>
        <v>0.4</v>
      </c>
      <c r="P11" s="1">
        <f>Tabelle1[[#This Row],[Ihr Kriterium 4]]*J$4</f>
        <v>0.2</v>
      </c>
      <c r="Q11" s="1">
        <f>SUM(Tabelle1[[#This Row],[Bewertungsanteil Standort]:[Bewertungsanteil Kriterium 4]])</f>
        <v>1.8499999999999999</v>
      </c>
    </row>
    <row r="12" spans="2:19" x14ac:dyDescent="0.25">
      <c r="B12" t="s">
        <v>51</v>
      </c>
      <c r="C12" t="s">
        <v>3</v>
      </c>
      <c r="D12" s="9" t="s">
        <v>79</v>
      </c>
      <c r="E12">
        <v>1</v>
      </c>
      <c r="F12">
        <v>3</v>
      </c>
      <c r="G12">
        <v>3</v>
      </c>
      <c r="H12">
        <v>3</v>
      </c>
      <c r="I12">
        <v>4</v>
      </c>
      <c r="J12">
        <v>3</v>
      </c>
      <c r="K12" s="1">
        <f>Tabelle1[[#This Row],[Standort]]*E$4</f>
        <v>0.25</v>
      </c>
      <c r="L12" s="1">
        <f>Tabelle1[[#This Row],[Agenturgröße]]*F$4</f>
        <v>0.75</v>
      </c>
      <c r="M12" s="1">
        <f>Tabelle1[[#This Row],[Ihr Kriterium 1]]*G$4</f>
        <v>0.44999999999999996</v>
      </c>
      <c r="N12" s="1">
        <f>Tabelle1[[#This Row],[Ihr Kriterium 2]]*H$4</f>
        <v>0.44999999999999996</v>
      </c>
      <c r="O12" s="1">
        <f>Tabelle1[[#This Row],[Ihr Kriterium 3]]*I$4</f>
        <v>0.4</v>
      </c>
      <c r="P12" s="1">
        <f>Tabelle1[[#This Row],[Ihr Kriterium 4]]*J$4</f>
        <v>0.30000000000000004</v>
      </c>
      <c r="Q12" s="1">
        <f>SUM(Tabelle1[[#This Row],[Bewertungsanteil Standort]:[Bewertungsanteil Kriterium 4]])</f>
        <v>2.5999999999999996</v>
      </c>
    </row>
    <row r="13" spans="2:19" x14ac:dyDescent="0.25">
      <c r="B13" t="s">
        <v>52</v>
      </c>
      <c r="C13" t="s">
        <v>4</v>
      </c>
      <c r="D13" t="s">
        <v>81</v>
      </c>
      <c r="E13">
        <v>2</v>
      </c>
      <c r="F13">
        <v>1</v>
      </c>
      <c r="G13">
        <v>4</v>
      </c>
      <c r="H13">
        <v>4</v>
      </c>
      <c r="I13">
        <v>4</v>
      </c>
      <c r="J13">
        <v>4</v>
      </c>
      <c r="K13" s="1">
        <f>Tabelle1[[#This Row],[Standort]]*E$4</f>
        <v>0.5</v>
      </c>
      <c r="L13" s="1">
        <f>Tabelle1[[#This Row],[Agenturgröße]]*F$4</f>
        <v>0.25</v>
      </c>
      <c r="M13" s="1">
        <f>Tabelle1[[#This Row],[Ihr Kriterium 1]]*G$4</f>
        <v>0.6</v>
      </c>
      <c r="N13" s="1">
        <f>Tabelle1[[#This Row],[Ihr Kriterium 2]]*H$4</f>
        <v>0.6</v>
      </c>
      <c r="O13" s="1">
        <f>Tabelle1[[#This Row],[Ihr Kriterium 3]]*I$4</f>
        <v>0.4</v>
      </c>
      <c r="P13" s="1">
        <f>Tabelle1[[#This Row],[Ihr Kriterium 4]]*J$4</f>
        <v>0.4</v>
      </c>
      <c r="Q13" s="1">
        <f>SUM(Tabelle1[[#This Row],[Bewertungsanteil Standort]:[Bewertungsanteil Kriterium 4]])</f>
        <v>2.75</v>
      </c>
    </row>
    <row r="14" spans="2:19" x14ac:dyDescent="0.25">
      <c r="B14" t="s">
        <v>53</v>
      </c>
      <c r="C14" t="s">
        <v>4</v>
      </c>
      <c r="D14" t="s">
        <v>80</v>
      </c>
      <c r="E14">
        <v>2</v>
      </c>
      <c r="F14">
        <v>1</v>
      </c>
      <c r="G14">
        <v>2</v>
      </c>
      <c r="H14">
        <v>2</v>
      </c>
      <c r="I14">
        <v>2</v>
      </c>
      <c r="J14">
        <v>3</v>
      </c>
      <c r="K14" s="1">
        <f>Tabelle1[[#This Row],[Standort]]*E$4</f>
        <v>0.5</v>
      </c>
      <c r="L14" s="1">
        <f>Tabelle1[[#This Row],[Agenturgröße]]*F$4</f>
        <v>0.25</v>
      </c>
      <c r="M14" s="1">
        <f>Tabelle1[[#This Row],[Ihr Kriterium 1]]*G$4</f>
        <v>0.3</v>
      </c>
      <c r="N14" s="1">
        <f>Tabelle1[[#This Row],[Ihr Kriterium 2]]*H$4</f>
        <v>0.3</v>
      </c>
      <c r="O14" s="1">
        <f>Tabelle1[[#This Row],[Ihr Kriterium 3]]*I$4</f>
        <v>0.2</v>
      </c>
      <c r="P14" s="1">
        <f>Tabelle1[[#This Row],[Ihr Kriterium 4]]*J$4</f>
        <v>0.30000000000000004</v>
      </c>
      <c r="Q14" s="1">
        <f>SUM(Tabelle1[[#This Row],[Bewertungsanteil Standort]:[Bewertungsanteil Kriterium 4]])</f>
        <v>1.85</v>
      </c>
    </row>
    <row r="15" spans="2:19" x14ac:dyDescent="0.25">
      <c r="B15" t="s">
        <v>26</v>
      </c>
      <c r="C15" t="s">
        <v>4</v>
      </c>
      <c r="D15" t="s">
        <v>80</v>
      </c>
      <c r="E15">
        <v>2</v>
      </c>
      <c r="F15">
        <v>1</v>
      </c>
      <c r="G15">
        <v>2</v>
      </c>
      <c r="H15">
        <v>1</v>
      </c>
      <c r="I15">
        <v>1</v>
      </c>
      <c r="J15">
        <v>2</v>
      </c>
      <c r="K15" s="1">
        <f>Tabelle1[[#This Row],[Standort]]*E$4</f>
        <v>0.5</v>
      </c>
      <c r="L15" s="1">
        <f>Tabelle1[[#This Row],[Agenturgröße]]*F$4</f>
        <v>0.25</v>
      </c>
      <c r="M15" s="1">
        <f>Tabelle1[[#This Row],[Ihr Kriterium 1]]*G$4</f>
        <v>0.3</v>
      </c>
      <c r="N15" s="1">
        <f>Tabelle1[[#This Row],[Ihr Kriterium 2]]*H$4</f>
        <v>0.15</v>
      </c>
      <c r="O15" s="1">
        <f>Tabelle1[[#This Row],[Ihr Kriterium 3]]*I$4</f>
        <v>0.1</v>
      </c>
      <c r="P15" s="1">
        <f>Tabelle1[[#This Row],[Ihr Kriterium 4]]*J$4</f>
        <v>0.2</v>
      </c>
      <c r="Q15" s="1">
        <f>SUM(Tabelle1[[#This Row],[Bewertungsanteil Standort]:[Bewertungsanteil Kriterium 4]])</f>
        <v>1.5</v>
      </c>
    </row>
    <row r="16" spans="2:19" x14ac:dyDescent="0.25">
      <c r="B16" t="s">
        <v>27</v>
      </c>
      <c r="C16" t="s">
        <v>9</v>
      </c>
      <c r="D16" t="s">
        <v>83</v>
      </c>
      <c r="E16">
        <v>4</v>
      </c>
      <c r="F16">
        <v>4</v>
      </c>
      <c r="G16">
        <v>1</v>
      </c>
      <c r="H16">
        <v>2</v>
      </c>
      <c r="I16">
        <v>4</v>
      </c>
      <c r="J16">
        <v>2</v>
      </c>
      <c r="K16" s="1">
        <f>Tabelle1[[#This Row],[Standort]]*E$4</f>
        <v>1</v>
      </c>
      <c r="L16" s="1">
        <f>Tabelle1[[#This Row],[Agenturgröße]]*F$4</f>
        <v>1</v>
      </c>
      <c r="M16" s="1">
        <f>Tabelle1[[#This Row],[Ihr Kriterium 1]]*G$4</f>
        <v>0.15</v>
      </c>
      <c r="N16" s="1">
        <f>Tabelle1[[#This Row],[Ihr Kriterium 2]]*H$4</f>
        <v>0.3</v>
      </c>
      <c r="O16" s="1">
        <f>Tabelle1[[#This Row],[Ihr Kriterium 3]]*I$4</f>
        <v>0.4</v>
      </c>
      <c r="P16" s="1">
        <f>Tabelle1[[#This Row],[Ihr Kriterium 4]]*J$4</f>
        <v>0.2</v>
      </c>
      <c r="Q16" s="1">
        <f>SUM(Tabelle1[[#This Row],[Bewertungsanteil Standort]:[Bewertungsanteil Kriterium 4]])</f>
        <v>3.05</v>
      </c>
    </row>
    <row r="17" spans="2:17" x14ac:dyDescent="0.25">
      <c r="B17" s="2" t="s">
        <v>28</v>
      </c>
      <c r="C17" t="s">
        <v>3</v>
      </c>
      <c r="D17" t="s">
        <v>82</v>
      </c>
      <c r="E17">
        <v>1</v>
      </c>
      <c r="F17">
        <v>3</v>
      </c>
      <c r="G17">
        <v>3</v>
      </c>
      <c r="H17">
        <v>4</v>
      </c>
      <c r="I17">
        <v>4</v>
      </c>
      <c r="J17">
        <v>3</v>
      </c>
      <c r="K17" s="1">
        <f>Tabelle1[[#This Row],[Standort]]*E$4</f>
        <v>0.25</v>
      </c>
      <c r="L17" s="1">
        <f>Tabelle1[[#This Row],[Agenturgröße]]*F$4</f>
        <v>0.75</v>
      </c>
      <c r="M17" s="1">
        <f>Tabelle1[[#This Row],[Ihr Kriterium 1]]*G$4</f>
        <v>0.44999999999999996</v>
      </c>
      <c r="N17" s="1">
        <f>Tabelle1[[#This Row],[Ihr Kriterium 2]]*H$4</f>
        <v>0.6</v>
      </c>
      <c r="O17" s="1">
        <f>Tabelle1[[#This Row],[Ihr Kriterium 3]]*I$4</f>
        <v>0.4</v>
      </c>
      <c r="P17" s="1">
        <f>Tabelle1[[#This Row],[Ihr Kriterium 4]]*J$4</f>
        <v>0.30000000000000004</v>
      </c>
      <c r="Q17" s="1">
        <f>SUM(Tabelle1[[#This Row],[Bewertungsanteil Standort]:[Bewertungsanteil Kriterium 4]])</f>
        <v>2.75</v>
      </c>
    </row>
    <row r="18" spans="2:17" x14ac:dyDescent="0.25">
      <c r="B18" t="s">
        <v>29</v>
      </c>
      <c r="C18" t="s">
        <v>3</v>
      </c>
      <c r="D18" t="s">
        <v>81</v>
      </c>
      <c r="E18">
        <v>1</v>
      </c>
      <c r="F18">
        <v>1</v>
      </c>
      <c r="G18">
        <v>1</v>
      </c>
      <c r="H18">
        <v>2</v>
      </c>
      <c r="I18">
        <v>2</v>
      </c>
      <c r="J18">
        <v>3</v>
      </c>
      <c r="K18" s="1">
        <f>Tabelle1[[#This Row],[Standort]]*E$4</f>
        <v>0.25</v>
      </c>
      <c r="L18" s="1">
        <f>Tabelle1[[#This Row],[Agenturgröße]]*F$4</f>
        <v>0.25</v>
      </c>
      <c r="M18" s="1">
        <f>Tabelle1[[#This Row],[Ihr Kriterium 1]]*G$4</f>
        <v>0.15</v>
      </c>
      <c r="N18" s="1">
        <f>Tabelle1[[#This Row],[Ihr Kriterium 2]]*H$4</f>
        <v>0.3</v>
      </c>
      <c r="O18" s="1">
        <f>Tabelle1[[#This Row],[Ihr Kriterium 3]]*I$4</f>
        <v>0.2</v>
      </c>
      <c r="P18" s="1">
        <f>Tabelle1[[#This Row],[Ihr Kriterium 4]]*J$4</f>
        <v>0.30000000000000004</v>
      </c>
      <c r="Q18" s="1">
        <f>SUM(Tabelle1[[#This Row],[Bewertungsanteil Standort]:[Bewertungsanteil Kriterium 4]])</f>
        <v>1.45</v>
      </c>
    </row>
    <row r="19" spans="2:17" x14ac:dyDescent="0.25">
      <c r="B19" t="s">
        <v>30</v>
      </c>
      <c r="C19" t="s">
        <v>6</v>
      </c>
      <c r="D19" t="s">
        <v>81</v>
      </c>
      <c r="E19">
        <v>3</v>
      </c>
      <c r="F19">
        <v>1</v>
      </c>
      <c r="G19">
        <v>2</v>
      </c>
      <c r="H19">
        <v>4</v>
      </c>
      <c r="I19">
        <v>3</v>
      </c>
      <c r="J19">
        <v>3</v>
      </c>
      <c r="K19" s="1">
        <f>Tabelle1[[#This Row],[Standort]]*E$4</f>
        <v>0.75</v>
      </c>
      <c r="L19" s="1">
        <f>Tabelle1[[#This Row],[Agenturgröße]]*F$4</f>
        <v>0.25</v>
      </c>
      <c r="M19" s="1">
        <f>Tabelle1[[#This Row],[Ihr Kriterium 1]]*G$4</f>
        <v>0.3</v>
      </c>
      <c r="N19" s="1">
        <f>Tabelle1[[#This Row],[Ihr Kriterium 2]]*H$4</f>
        <v>0.6</v>
      </c>
      <c r="O19" s="1">
        <f>Tabelle1[[#This Row],[Ihr Kriterium 3]]*I$4</f>
        <v>0.30000000000000004</v>
      </c>
      <c r="P19" s="1">
        <f>Tabelle1[[#This Row],[Ihr Kriterium 4]]*J$4</f>
        <v>0.30000000000000004</v>
      </c>
      <c r="Q19" s="1">
        <f>SUM(Tabelle1[[#This Row],[Bewertungsanteil Standort]:[Bewertungsanteil Kriterium 4]])</f>
        <v>2.5</v>
      </c>
    </row>
    <row r="20" spans="2:17" x14ac:dyDescent="0.25">
      <c r="B20" t="s">
        <v>31</v>
      </c>
      <c r="C20" t="s">
        <v>6</v>
      </c>
      <c r="D20" t="s">
        <v>80</v>
      </c>
      <c r="E20">
        <v>3</v>
      </c>
      <c r="F20">
        <v>1</v>
      </c>
      <c r="G20">
        <v>1</v>
      </c>
      <c r="H20">
        <v>2</v>
      </c>
      <c r="I20">
        <v>2</v>
      </c>
      <c r="J20">
        <v>2</v>
      </c>
      <c r="K20" s="1">
        <f>Tabelle1[[#This Row],[Standort]]*E$4</f>
        <v>0.75</v>
      </c>
      <c r="L20" s="1">
        <f>Tabelle1[[#This Row],[Agenturgröße]]*F$4</f>
        <v>0.25</v>
      </c>
      <c r="M20" s="1">
        <f>Tabelle1[[#This Row],[Ihr Kriterium 1]]*G$4</f>
        <v>0.15</v>
      </c>
      <c r="N20" s="1">
        <f>Tabelle1[[#This Row],[Ihr Kriterium 2]]*H$4</f>
        <v>0.3</v>
      </c>
      <c r="O20" s="1">
        <f>Tabelle1[[#This Row],[Ihr Kriterium 3]]*I$4</f>
        <v>0.2</v>
      </c>
      <c r="P20" s="1">
        <f>Tabelle1[[#This Row],[Ihr Kriterium 4]]*J$4</f>
        <v>0.2</v>
      </c>
      <c r="Q20" s="1">
        <f>SUM(Tabelle1[[#This Row],[Bewertungsanteil Standort]:[Bewertungsanteil Kriterium 4]])</f>
        <v>1.8499999999999999</v>
      </c>
    </row>
    <row r="21" spans="2:17" x14ac:dyDescent="0.25">
      <c r="B21" t="s">
        <v>32</v>
      </c>
      <c r="C21" t="s">
        <v>3</v>
      </c>
      <c r="D21" t="s">
        <v>80</v>
      </c>
      <c r="E21">
        <v>1</v>
      </c>
      <c r="F21">
        <v>1</v>
      </c>
      <c r="G21">
        <v>1</v>
      </c>
      <c r="H21">
        <v>3</v>
      </c>
      <c r="I21">
        <v>1</v>
      </c>
      <c r="J21">
        <v>2</v>
      </c>
      <c r="K21" s="1">
        <f>Tabelle1[[#This Row],[Standort]]*E$4</f>
        <v>0.25</v>
      </c>
      <c r="L21" s="1">
        <f>Tabelle1[[#This Row],[Agenturgröße]]*F$4</f>
        <v>0.25</v>
      </c>
      <c r="M21" s="1">
        <f>Tabelle1[[#This Row],[Ihr Kriterium 1]]*G$4</f>
        <v>0.15</v>
      </c>
      <c r="N21" s="1">
        <f>Tabelle1[[#This Row],[Ihr Kriterium 2]]*H$4</f>
        <v>0.44999999999999996</v>
      </c>
      <c r="O21" s="1">
        <f>Tabelle1[[#This Row],[Ihr Kriterium 3]]*I$4</f>
        <v>0.1</v>
      </c>
      <c r="P21" s="1">
        <f>Tabelle1[[#This Row],[Ihr Kriterium 4]]*J$4</f>
        <v>0.2</v>
      </c>
      <c r="Q21" s="1">
        <f>SUM(Tabelle1[[#This Row],[Bewertungsanteil Standort]:[Bewertungsanteil Kriterium 4]])</f>
        <v>1.4000000000000001</v>
      </c>
    </row>
    <row r="22" spans="2:17" x14ac:dyDescent="0.25">
      <c r="B22" t="s">
        <v>33</v>
      </c>
      <c r="C22" t="s">
        <v>8</v>
      </c>
      <c r="D22" t="s">
        <v>81</v>
      </c>
      <c r="E22">
        <v>1</v>
      </c>
      <c r="F22">
        <v>1</v>
      </c>
      <c r="G22">
        <v>1</v>
      </c>
      <c r="H22">
        <v>2</v>
      </c>
      <c r="I22">
        <v>4</v>
      </c>
      <c r="J22">
        <v>3</v>
      </c>
      <c r="K22" s="1">
        <f>Tabelle1[[#This Row],[Standort]]*E$4</f>
        <v>0.25</v>
      </c>
      <c r="L22" s="1">
        <f>Tabelle1[[#This Row],[Agenturgröße]]*F$4</f>
        <v>0.25</v>
      </c>
      <c r="M22" s="1">
        <f>Tabelle1[[#This Row],[Ihr Kriterium 1]]*G$4</f>
        <v>0.15</v>
      </c>
      <c r="N22" s="1">
        <f>Tabelle1[[#This Row],[Ihr Kriterium 2]]*H$4</f>
        <v>0.3</v>
      </c>
      <c r="O22" s="1">
        <f>Tabelle1[[#This Row],[Ihr Kriterium 3]]*I$4</f>
        <v>0.4</v>
      </c>
      <c r="P22" s="1">
        <f>Tabelle1[[#This Row],[Ihr Kriterium 4]]*J$4</f>
        <v>0.30000000000000004</v>
      </c>
      <c r="Q22" s="1">
        <f>SUM(Tabelle1[[#This Row],[Bewertungsanteil Standort]:[Bewertungsanteil Kriterium 4]])</f>
        <v>1.6500000000000001</v>
      </c>
    </row>
    <row r="23" spans="2:17" x14ac:dyDescent="0.25">
      <c r="B23" t="s">
        <v>34</v>
      </c>
      <c r="C23" t="s">
        <v>3</v>
      </c>
      <c r="D23" t="s">
        <v>81</v>
      </c>
      <c r="E23">
        <v>1</v>
      </c>
      <c r="F23">
        <v>1</v>
      </c>
      <c r="G23">
        <v>3</v>
      </c>
      <c r="H23">
        <v>4</v>
      </c>
      <c r="I23">
        <v>4</v>
      </c>
      <c r="J23">
        <v>4</v>
      </c>
      <c r="K23" s="1">
        <f>Tabelle1[[#This Row],[Standort]]*E$4</f>
        <v>0.25</v>
      </c>
      <c r="L23" s="1">
        <f>Tabelle1[[#This Row],[Agenturgröße]]*F$4</f>
        <v>0.25</v>
      </c>
      <c r="M23" s="1">
        <f>Tabelle1[[#This Row],[Ihr Kriterium 1]]*G$4</f>
        <v>0.44999999999999996</v>
      </c>
      <c r="N23" s="1">
        <f>Tabelle1[[#This Row],[Ihr Kriterium 2]]*H$4</f>
        <v>0.6</v>
      </c>
      <c r="O23" s="1">
        <f>Tabelle1[[#This Row],[Ihr Kriterium 3]]*I$4</f>
        <v>0.4</v>
      </c>
      <c r="P23" s="1">
        <f>Tabelle1[[#This Row],[Ihr Kriterium 4]]*J$4</f>
        <v>0.4</v>
      </c>
      <c r="Q23" s="1">
        <f>SUM(Tabelle1[[#This Row],[Bewertungsanteil Standort]:[Bewertungsanteil Kriterium 4]])</f>
        <v>2.3499999999999996</v>
      </c>
    </row>
    <row r="24" spans="2:17" x14ac:dyDescent="0.25">
      <c r="B24" t="s">
        <v>35</v>
      </c>
      <c r="C24" t="s">
        <v>6</v>
      </c>
      <c r="D24" t="s">
        <v>81</v>
      </c>
      <c r="E24">
        <v>3</v>
      </c>
      <c r="F24">
        <v>1</v>
      </c>
      <c r="G24">
        <v>1</v>
      </c>
      <c r="H24">
        <v>3</v>
      </c>
      <c r="I24">
        <v>2</v>
      </c>
      <c r="J24">
        <v>2</v>
      </c>
      <c r="K24" s="1">
        <f>Tabelle1[[#This Row],[Standort]]*E$4</f>
        <v>0.75</v>
      </c>
      <c r="L24" s="1">
        <f>Tabelle1[[#This Row],[Agenturgröße]]*F$4</f>
        <v>0.25</v>
      </c>
      <c r="M24" s="1">
        <f>Tabelle1[[#This Row],[Ihr Kriterium 1]]*G$4</f>
        <v>0.15</v>
      </c>
      <c r="N24" s="1">
        <f>Tabelle1[[#This Row],[Ihr Kriterium 2]]*H$4</f>
        <v>0.44999999999999996</v>
      </c>
      <c r="O24" s="1">
        <f>Tabelle1[[#This Row],[Ihr Kriterium 3]]*I$4</f>
        <v>0.2</v>
      </c>
      <c r="P24" s="1">
        <f>Tabelle1[[#This Row],[Ihr Kriterium 4]]*J$4</f>
        <v>0.2</v>
      </c>
      <c r="Q24" s="1">
        <f>SUM(Tabelle1[[#This Row],[Bewertungsanteil Standort]:[Bewertungsanteil Kriterium 4]])</f>
        <v>1.9999999999999998</v>
      </c>
    </row>
    <row r="25" spans="2:17" x14ac:dyDescent="0.25">
      <c r="B25" t="s">
        <v>36</v>
      </c>
      <c r="C25" t="s">
        <v>6</v>
      </c>
      <c r="D25" t="s">
        <v>81</v>
      </c>
      <c r="E25">
        <v>3</v>
      </c>
      <c r="F25">
        <v>1</v>
      </c>
      <c r="G25">
        <v>1</v>
      </c>
      <c r="H25">
        <v>2</v>
      </c>
      <c r="I25">
        <v>3</v>
      </c>
      <c r="J25">
        <v>2</v>
      </c>
      <c r="K25" s="1">
        <f>Tabelle1[[#This Row],[Standort]]*E$4</f>
        <v>0.75</v>
      </c>
      <c r="L25" s="1">
        <f>Tabelle1[[#This Row],[Agenturgröße]]*F$4</f>
        <v>0.25</v>
      </c>
      <c r="M25" s="1">
        <f>Tabelle1[[#This Row],[Ihr Kriterium 1]]*G$4</f>
        <v>0.15</v>
      </c>
      <c r="N25" s="1">
        <f>Tabelle1[[#This Row],[Ihr Kriterium 2]]*H$4</f>
        <v>0.3</v>
      </c>
      <c r="O25" s="1">
        <f>Tabelle1[[#This Row],[Ihr Kriterium 3]]*I$4</f>
        <v>0.30000000000000004</v>
      </c>
      <c r="P25" s="1">
        <f>Tabelle1[[#This Row],[Ihr Kriterium 4]]*J$4</f>
        <v>0.2</v>
      </c>
      <c r="Q25" s="1">
        <f>SUM(Tabelle1[[#This Row],[Bewertungsanteil Standort]:[Bewertungsanteil Kriterium 4]])</f>
        <v>1.95</v>
      </c>
    </row>
    <row r="26" spans="2:17" x14ac:dyDescent="0.25">
      <c r="B26" t="s">
        <v>37</v>
      </c>
      <c r="C26" t="s">
        <v>6</v>
      </c>
      <c r="D26" t="s">
        <v>81</v>
      </c>
      <c r="E26">
        <v>3</v>
      </c>
      <c r="F26">
        <v>1</v>
      </c>
      <c r="G26">
        <v>2</v>
      </c>
      <c r="H26">
        <v>3</v>
      </c>
      <c r="I26">
        <v>3</v>
      </c>
      <c r="J26">
        <v>4</v>
      </c>
      <c r="K26" s="1">
        <f>Tabelle1[[#This Row],[Standort]]*E$4</f>
        <v>0.75</v>
      </c>
      <c r="L26" s="1">
        <f>Tabelle1[[#This Row],[Agenturgröße]]*F$4</f>
        <v>0.25</v>
      </c>
      <c r="M26" s="1">
        <f>Tabelle1[[#This Row],[Ihr Kriterium 1]]*G$4</f>
        <v>0.3</v>
      </c>
      <c r="N26" s="1">
        <f>Tabelle1[[#This Row],[Ihr Kriterium 2]]*H$4</f>
        <v>0.44999999999999996</v>
      </c>
      <c r="O26" s="1">
        <f>Tabelle1[[#This Row],[Ihr Kriterium 3]]*I$4</f>
        <v>0.30000000000000004</v>
      </c>
      <c r="P26" s="1">
        <f>Tabelle1[[#This Row],[Ihr Kriterium 4]]*J$4</f>
        <v>0.4</v>
      </c>
      <c r="Q26" s="1">
        <f>SUM(Tabelle1[[#This Row],[Bewertungsanteil Standort]:[Bewertungsanteil Kriterium 4]])</f>
        <v>2.4499999999999997</v>
      </c>
    </row>
    <row r="27" spans="2:17" x14ac:dyDescent="0.25">
      <c r="B27" t="s">
        <v>38</v>
      </c>
      <c r="C27" t="s">
        <v>3</v>
      </c>
      <c r="D27" s="9" t="s">
        <v>79</v>
      </c>
      <c r="E27">
        <v>1</v>
      </c>
      <c r="F27">
        <v>3</v>
      </c>
      <c r="G27">
        <v>2</v>
      </c>
      <c r="H27">
        <v>2</v>
      </c>
      <c r="I27">
        <v>1</v>
      </c>
      <c r="J27">
        <v>2</v>
      </c>
      <c r="K27" s="1">
        <f>Tabelle1[[#This Row],[Standort]]*E$4</f>
        <v>0.25</v>
      </c>
      <c r="L27" s="1">
        <f>Tabelle1[[#This Row],[Agenturgröße]]*F$4</f>
        <v>0.75</v>
      </c>
      <c r="M27" s="1">
        <f>Tabelle1[[#This Row],[Ihr Kriterium 1]]*G$4</f>
        <v>0.3</v>
      </c>
      <c r="N27" s="1">
        <f>Tabelle1[[#This Row],[Ihr Kriterium 2]]*H$4</f>
        <v>0.3</v>
      </c>
      <c r="O27" s="1">
        <f>Tabelle1[[#This Row],[Ihr Kriterium 3]]*I$4</f>
        <v>0.1</v>
      </c>
      <c r="P27" s="1">
        <f>Tabelle1[[#This Row],[Ihr Kriterium 4]]*J$4</f>
        <v>0.2</v>
      </c>
      <c r="Q27" s="1">
        <f>SUM(Tabelle1[[#This Row],[Bewertungsanteil Standort]:[Bewertungsanteil Kriterium 4]])</f>
        <v>1.9000000000000001</v>
      </c>
    </row>
    <row r="28" spans="2:17" x14ac:dyDescent="0.25">
      <c r="B28" t="s">
        <v>39</v>
      </c>
      <c r="C28" t="s">
        <v>3</v>
      </c>
      <c r="D28" t="s">
        <v>80</v>
      </c>
      <c r="E28">
        <v>1</v>
      </c>
      <c r="F28">
        <v>1</v>
      </c>
      <c r="G28">
        <v>2</v>
      </c>
      <c r="H28">
        <v>2</v>
      </c>
      <c r="I28">
        <v>1</v>
      </c>
      <c r="J28">
        <v>3</v>
      </c>
      <c r="K28" s="1">
        <f>Tabelle1[[#This Row],[Standort]]*E$4</f>
        <v>0.25</v>
      </c>
      <c r="L28" s="1">
        <f>Tabelle1[[#This Row],[Agenturgröße]]*F$4</f>
        <v>0.25</v>
      </c>
      <c r="M28" s="1">
        <f>Tabelle1[[#This Row],[Ihr Kriterium 1]]*G$4</f>
        <v>0.3</v>
      </c>
      <c r="N28" s="1">
        <f>Tabelle1[[#This Row],[Ihr Kriterium 2]]*H$4</f>
        <v>0.3</v>
      </c>
      <c r="O28" s="1">
        <f>Tabelle1[[#This Row],[Ihr Kriterium 3]]*I$4</f>
        <v>0.1</v>
      </c>
      <c r="P28" s="1">
        <f>Tabelle1[[#This Row],[Ihr Kriterium 4]]*J$4</f>
        <v>0.30000000000000004</v>
      </c>
      <c r="Q28" s="1">
        <f>SUM(Tabelle1[[#This Row],[Bewertungsanteil Standort]:[Bewertungsanteil Kriterium 4]])</f>
        <v>1.5000000000000002</v>
      </c>
    </row>
    <row r="29" spans="2:17" x14ac:dyDescent="0.25">
      <c r="B29" t="s">
        <v>40</v>
      </c>
      <c r="C29" t="s">
        <v>3</v>
      </c>
      <c r="D29" t="s">
        <v>82</v>
      </c>
      <c r="E29">
        <v>1</v>
      </c>
      <c r="F29">
        <v>3</v>
      </c>
      <c r="G29">
        <v>3</v>
      </c>
      <c r="H29">
        <v>4</v>
      </c>
      <c r="I29">
        <v>3</v>
      </c>
      <c r="J29">
        <v>2</v>
      </c>
      <c r="K29" s="1">
        <f>Tabelle1[[#This Row],[Standort]]*E$4</f>
        <v>0.25</v>
      </c>
      <c r="L29" s="1">
        <f>Tabelle1[[#This Row],[Agenturgröße]]*F$4</f>
        <v>0.75</v>
      </c>
      <c r="M29" s="1">
        <f>Tabelle1[[#This Row],[Ihr Kriterium 1]]*G$4</f>
        <v>0.44999999999999996</v>
      </c>
      <c r="N29" s="1">
        <f>Tabelle1[[#This Row],[Ihr Kriterium 2]]*H$4</f>
        <v>0.6</v>
      </c>
      <c r="O29" s="1">
        <f>Tabelle1[[#This Row],[Ihr Kriterium 3]]*I$4</f>
        <v>0.30000000000000004</v>
      </c>
      <c r="P29" s="1">
        <f>Tabelle1[[#This Row],[Ihr Kriterium 4]]*J$4</f>
        <v>0.2</v>
      </c>
      <c r="Q29" s="1">
        <f>SUM(Tabelle1[[#This Row],[Bewertungsanteil Standort]:[Bewertungsanteil Kriterium 4]])</f>
        <v>2.5499999999999998</v>
      </c>
    </row>
    <row r="30" spans="2:17" x14ac:dyDescent="0.25">
      <c r="B30" t="s">
        <v>41</v>
      </c>
      <c r="C30" t="s">
        <v>6</v>
      </c>
      <c r="D30" t="s">
        <v>82</v>
      </c>
      <c r="E30">
        <v>3</v>
      </c>
      <c r="F30">
        <v>3</v>
      </c>
      <c r="G30">
        <v>2</v>
      </c>
      <c r="H30">
        <v>1</v>
      </c>
      <c r="I30">
        <v>3</v>
      </c>
      <c r="J30">
        <v>2</v>
      </c>
      <c r="K30" s="1">
        <f>Tabelle1[[#This Row],[Standort]]*E$4</f>
        <v>0.75</v>
      </c>
      <c r="L30" s="1">
        <f>Tabelle1[[#This Row],[Agenturgröße]]*F$4</f>
        <v>0.75</v>
      </c>
      <c r="M30" s="1">
        <f>Tabelle1[[#This Row],[Ihr Kriterium 1]]*G$4</f>
        <v>0.3</v>
      </c>
      <c r="N30" s="1">
        <f>Tabelle1[[#This Row],[Ihr Kriterium 2]]*H$4</f>
        <v>0.15</v>
      </c>
      <c r="O30" s="1">
        <f>Tabelle1[[#This Row],[Ihr Kriterium 3]]*I$4</f>
        <v>0.30000000000000004</v>
      </c>
      <c r="P30" s="1">
        <f>Tabelle1[[#This Row],[Ihr Kriterium 4]]*J$4</f>
        <v>0.2</v>
      </c>
      <c r="Q30" s="1">
        <f>SUM(Tabelle1[[#This Row],[Bewertungsanteil Standort]:[Bewertungsanteil Kriterium 4]])</f>
        <v>2.4500000000000002</v>
      </c>
    </row>
    <row r="31" spans="2:17" x14ac:dyDescent="0.25">
      <c r="B31" t="s">
        <v>42</v>
      </c>
      <c r="C31" t="s">
        <v>4</v>
      </c>
      <c r="D31" t="s">
        <v>81</v>
      </c>
      <c r="E31">
        <v>2</v>
      </c>
      <c r="F31">
        <v>1</v>
      </c>
      <c r="G31">
        <v>1</v>
      </c>
      <c r="H31">
        <v>2</v>
      </c>
      <c r="I31">
        <v>2</v>
      </c>
      <c r="J31">
        <v>1</v>
      </c>
      <c r="K31" s="1">
        <f>Tabelle1[[#This Row],[Standort]]*E$4</f>
        <v>0.5</v>
      </c>
      <c r="L31" s="1">
        <f>Tabelle1[[#This Row],[Agenturgröße]]*F$4</f>
        <v>0.25</v>
      </c>
      <c r="M31" s="1">
        <f>Tabelle1[[#This Row],[Ihr Kriterium 1]]*G$4</f>
        <v>0.15</v>
      </c>
      <c r="N31" s="1">
        <f>Tabelle1[[#This Row],[Ihr Kriterium 2]]*H$4</f>
        <v>0.3</v>
      </c>
      <c r="O31" s="1">
        <f>Tabelle1[[#This Row],[Ihr Kriterium 3]]*I$4</f>
        <v>0.2</v>
      </c>
      <c r="P31" s="1">
        <f>Tabelle1[[#This Row],[Ihr Kriterium 4]]*J$4</f>
        <v>0.1</v>
      </c>
      <c r="Q31" s="1">
        <f>SUM(Tabelle1[[#This Row],[Bewertungsanteil Standort]:[Bewertungsanteil Kriterium 4]])</f>
        <v>1.5</v>
      </c>
    </row>
    <row r="32" spans="2:17" x14ac:dyDescent="0.25">
      <c r="B32" t="s">
        <v>43</v>
      </c>
      <c r="C32" t="s">
        <v>3</v>
      </c>
      <c r="D32" t="s">
        <v>84</v>
      </c>
      <c r="E32">
        <v>1</v>
      </c>
      <c r="F32">
        <v>4</v>
      </c>
      <c r="G32">
        <v>1</v>
      </c>
      <c r="H32">
        <v>1</v>
      </c>
      <c r="I32">
        <v>3</v>
      </c>
      <c r="J32">
        <v>2</v>
      </c>
      <c r="K32" s="1">
        <f>Tabelle1[[#This Row],[Standort]]*E$4</f>
        <v>0.25</v>
      </c>
      <c r="L32" s="1">
        <f>Tabelle1[[#This Row],[Agenturgröße]]*F$4</f>
        <v>1</v>
      </c>
      <c r="M32" s="1">
        <f>Tabelle1[[#This Row],[Ihr Kriterium 1]]*G$4</f>
        <v>0.15</v>
      </c>
      <c r="N32" s="1">
        <f>Tabelle1[[#This Row],[Ihr Kriterium 2]]*H$4</f>
        <v>0.15</v>
      </c>
      <c r="O32" s="1">
        <f>Tabelle1[[#This Row],[Ihr Kriterium 3]]*I$4</f>
        <v>0.30000000000000004</v>
      </c>
      <c r="P32" s="1">
        <f>Tabelle1[[#This Row],[Ihr Kriterium 4]]*J$4</f>
        <v>0.2</v>
      </c>
      <c r="Q32" s="1">
        <f>SUM(Tabelle1[[#This Row],[Bewertungsanteil Standort]:[Bewertungsanteil Kriterium 4]])</f>
        <v>2.0499999999999998</v>
      </c>
    </row>
    <row r="33" spans="2:17" x14ac:dyDescent="0.25">
      <c r="B33" t="s">
        <v>44</v>
      </c>
      <c r="C33" t="s">
        <v>3</v>
      </c>
      <c r="D33" t="s">
        <v>80</v>
      </c>
      <c r="E33">
        <v>1</v>
      </c>
      <c r="F33">
        <v>1</v>
      </c>
      <c r="G33">
        <v>1</v>
      </c>
      <c r="H33">
        <v>1</v>
      </c>
      <c r="I33">
        <v>4</v>
      </c>
      <c r="J33">
        <v>2</v>
      </c>
      <c r="K33" s="1">
        <f>Tabelle1[[#This Row],[Standort]]*E$4</f>
        <v>0.25</v>
      </c>
      <c r="L33" s="1">
        <f>Tabelle1[[#This Row],[Agenturgröße]]*F$4</f>
        <v>0.25</v>
      </c>
      <c r="M33" s="1">
        <f>Tabelle1[[#This Row],[Ihr Kriterium 1]]*G$4</f>
        <v>0.15</v>
      </c>
      <c r="N33" s="1">
        <f>Tabelle1[[#This Row],[Ihr Kriterium 2]]*H$4</f>
        <v>0.15</v>
      </c>
      <c r="O33" s="1">
        <f>Tabelle1[[#This Row],[Ihr Kriterium 3]]*I$4</f>
        <v>0.4</v>
      </c>
      <c r="P33" s="1">
        <f>Tabelle1[[#This Row],[Ihr Kriterium 4]]*J$4</f>
        <v>0.2</v>
      </c>
      <c r="Q33" s="1">
        <f>SUM(Tabelle1[[#This Row],[Bewertungsanteil Standort]:[Bewertungsanteil Kriterium 4]])</f>
        <v>1.4000000000000001</v>
      </c>
    </row>
    <row r="34" spans="2:17" x14ac:dyDescent="0.25">
      <c r="B34" t="s">
        <v>54</v>
      </c>
      <c r="C34" t="s">
        <v>5</v>
      </c>
      <c r="D34" s="9" t="s">
        <v>79</v>
      </c>
      <c r="E34">
        <v>2</v>
      </c>
      <c r="F34">
        <v>3</v>
      </c>
      <c r="G34">
        <v>3</v>
      </c>
      <c r="H34">
        <v>2</v>
      </c>
      <c r="I34">
        <v>2</v>
      </c>
      <c r="J34">
        <v>1</v>
      </c>
      <c r="K34" s="1">
        <f>Tabelle1[[#This Row],[Standort]]*E$4</f>
        <v>0.5</v>
      </c>
      <c r="L34" s="1">
        <f>Tabelle1[[#This Row],[Agenturgröße]]*F$4</f>
        <v>0.75</v>
      </c>
      <c r="M34" s="1">
        <f>Tabelle1[[#This Row],[Ihr Kriterium 1]]*G$4</f>
        <v>0.44999999999999996</v>
      </c>
      <c r="N34" s="1">
        <f>Tabelle1[[#This Row],[Ihr Kriterium 2]]*H$4</f>
        <v>0.3</v>
      </c>
      <c r="O34" s="1">
        <f>Tabelle1[[#This Row],[Ihr Kriterium 3]]*I$4</f>
        <v>0.2</v>
      </c>
      <c r="P34" s="1">
        <f>Tabelle1[[#This Row],[Ihr Kriterium 4]]*J$4</f>
        <v>0.1</v>
      </c>
      <c r="Q34" s="1">
        <f>SUM(Tabelle1[[#This Row],[Bewertungsanteil Standort]:[Bewertungsanteil Kriterium 4]])</f>
        <v>2.3000000000000003</v>
      </c>
    </row>
    <row r="35" spans="2:17" x14ac:dyDescent="0.25">
      <c r="B35" t="s">
        <v>55</v>
      </c>
      <c r="C35" t="s">
        <v>3</v>
      </c>
      <c r="D35" t="s">
        <v>83</v>
      </c>
      <c r="E35">
        <v>1</v>
      </c>
      <c r="F35">
        <v>4</v>
      </c>
      <c r="G35">
        <v>4</v>
      </c>
      <c r="H35">
        <v>2</v>
      </c>
      <c r="I35">
        <v>1</v>
      </c>
      <c r="J35">
        <v>1</v>
      </c>
      <c r="K35" s="1">
        <f>Tabelle1[[#This Row],[Standort]]*E$4</f>
        <v>0.25</v>
      </c>
      <c r="L35" s="1">
        <f>Tabelle1[[#This Row],[Agenturgröße]]*F$4</f>
        <v>1</v>
      </c>
      <c r="M35" s="1">
        <f>Tabelle1[[#This Row],[Ihr Kriterium 1]]*G$4</f>
        <v>0.6</v>
      </c>
      <c r="N35" s="1">
        <f>Tabelle1[[#This Row],[Ihr Kriterium 2]]*H$4</f>
        <v>0.3</v>
      </c>
      <c r="O35" s="1">
        <f>Tabelle1[[#This Row],[Ihr Kriterium 3]]*I$4</f>
        <v>0.1</v>
      </c>
      <c r="P35" s="1">
        <f>Tabelle1[[#This Row],[Ihr Kriterium 4]]*J$4</f>
        <v>0.1</v>
      </c>
      <c r="Q35" s="1">
        <f>SUM(Tabelle1[[#This Row],[Bewertungsanteil Standort]:[Bewertungsanteil Kriterium 4]])</f>
        <v>2.35</v>
      </c>
    </row>
  </sheetData>
  <mergeCells count="2">
    <mergeCell ref="B4:D4"/>
    <mergeCell ref="B2:Q2"/>
  </mergeCells>
  <conditionalFormatting sqref="Q6:Q35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">
    <cfRule type="cellIs" dxfId="8" priority="1" operator="notEqual">
      <formula>1</formula>
    </cfRule>
    <cfRule type="cellIs" dxfId="7" priority="2" operator="equal">
      <formula>1</formula>
    </cfRule>
  </conditionalFormatting>
  <pageMargins left="0.70866141732283472" right="0.70866141732283472" top="0.78740157480314965" bottom="0.78740157480314965" header="0.31496062992125984" footer="0.31496062992125984"/>
  <pageSetup paperSize="9" scale="74" orientation="landscape" verticalDpi="0" r:id="rId1"/>
  <headerFooter>
    <oddFooter>&amp;L&amp;8&amp;K01+048Stand &amp;D&amp;R&amp;8&amp;K01+048Eine Vorlage von Onlinemarketing-Praxis
www.onlinemarketing-praxis.de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26"/>
  <sheetViews>
    <sheetView showGridLines="0" workbookViewId="0">
      <selection activeCell="I24" sqref="I24"/>
    </sheetView>
  </sheetViews>
  <sheetFormatPr baseColWidth="10" defaultRowHeight="15" x14ac:dyDescent="0.25"/>
  <cols>
    <col min="1" max="1" width="2.42578125" customWidth="1"/>
    <col min="2" max="2" width="20.42578125" customWidth="1"/>
    <col min="3" max="3" width="86.5703125" bestFit="1" customWidth="1"/>
    <col min="4" max="7" width="13.28515625" customWidth="1"/>
  </cols>
  <sheetData>
    <row r="1" spans="2:17" ht="10.5" customHeight="1" x14ac:dyDescent="0.25"/>
    <row r="2" spans="2:17" ht="21" x14ac:dyDescent="0.35">
      <c r="B2" s="16" t="s">
        <v>93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2:17" ht="8.25" customHeight="1" x14ac:dyDescent="0.3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2:17" ht="20.25" customHeight="1" x14ac:dyDescent="0.25">
      <c r="C4" s="11" t="s">
        <v>91</v>
      </c>
      <c r="D4" s="17" t="s">
        <v>92</v>
      </c>
      <c r="E4" s="17"/>
      <c r="F4" s="17"/>
      <c r="G4" s="17"/>
    </row>
    <row r="5" spans="2:17" x14ac:dyDescent="0.25">
      <c r="B5" t="s">
        <v>85</v>
      </c>
      <c r="C5" t="s">
        <v>76</v>
      </c>
      <c r="D5" s="12" t="s">
        <v>22</v>
      </c>
      <c r="E5" s="12" t="s">
        <v>23</v>
      </c>
      <c r="F5" s="12" t="s">
        <v>24</v>
      </c>
      <c r="G5" s="12" t="s">
        <v>25</v>
      </c>
    </row>
    <row r="6" spans="2:17" x14ac:dyDescent="0.25">
      <c r="B6" t="s">
        <v>68</v>
      </c>
      <c r="C6" t="s">
        <v>64</v>
      </c>
    </row>
    <row r="7" spans="2:17" x14ac:dyDescent="0.25">
      <c r="B7" t="s">
        <v>68</v>
      </c>
      <c r="C7" t="s">
        <v>65</v>
      </c>
    </row>
    <row r="8" spans="2:17" x14ac:dyDescent="0.25">
      <c r="B8" t="s">
        <v>68</v>
      </c>
      <c r="C8" t="s">
        <v>59</v>
      </c>
    </row>
    <row r="9" spans="2:17" x14ac:dyDescent="0.25">
      <c r="B9" t="s">
        <v>68</v>
      </c>
      <c r="C9" t="s">
        <v>66</v>
      </c>
    </row>
    <row r="10" spans="2:17" x14ac:dyDescent="0.25">
      <c r="B10" t="s">
        <v>60</v>
      </c>
      <c r="C10" t="s">
        <v>78</v>
      </c>
    </row>
    <row r="11" spans="2:17" x14ac:dyDescent="0.25">
      <c r="B11" t="s">
        <v>60</v>
      </c>
      <c r="C11" t="s">
        <v>73</v>
      </c>
    </row>
    <row r="12" spans="2:17" x14ac:dyDescent="0.25">
      <c r="B12" t="s">
        <v>60</v>
      </c>
      <c r="C12" t="s">
        <v>74</v>
      </c>
    </row>
    <row r="13" spans="2:17" x14ac:dyDescent="0.25">
      <c r="B13" t="s">
        <v>60</v>
      </c>
      <c r="C13" t="s">
        <v>77</v>
      </c>
    </row>
    <row r="14" spans="2:17" x14ac:dyDescent="0.25">
      <c r="B14" t="s">
        <v>60</v>
      </c>
      <c r="C14" t="s">
        <v>57</v>
      </c>
    </row>
    <row r="15" spans="2:17" x14ac:dyDescent="0.25">
      <c r="B15" t="s">
        <v>60</v>
      </c>
      <c r="C15" t="s">
        <v>58</v>
      </c>
    </row>
    <row r="16" spans="2:17" x14ac:dyDescent="0.25">
      <c r="B16" t="s">
        <v>86</v>
      </c>
      <c r="C16" t="s">
        <v>67</v>
      </c>
    </row>
    <row r="17" spans="2:7" x14ac:dyDescent="0.25">
      <c r="B17" t="s">
        <v>86</v>
      </c>
      <c r="C17" t="s">
        <v>89</v>
      </c>
    </row>
    <row r="18" spans="2:7" x14ac:dyDescent="0.25">
      <c r="B18" t="s">
        <v>86</v>
      </c>
      <c r="C18" t="s">
        <v>87</v>
      </c>
    </row>
    <row r="19" spans="2:7" x14ac:dyDescent="0.25">
      <c r="B19" t="s">
        <v>86</v>
      </c>
      <c r="C19" t="s">
        <v>88</v>
      </c>
    </row>
    <row r="20" spans="2:7" x14ac:dyDescent="0.25">
      <c r="B20" t="s">
        <v>69</v>
      </c>
      <c r="C20" t="s">
        <v>70</v>
      </c>
    </row>
    <row r="21" spans="2:7" x14ac:dyDescent="0.25">
      <c r="B21" t="s">
        <v>69</v>
      </c>
      <c r="C21" t="s">
        <v>71</v>
      </c>
    </row>
    <row r="22" spans="2:7" x14ac:dyDescent="0.25">
      <c r="B22" t="s">
        <v>61</v>
      </c>
      <c r="C22" t="s">
        <v>62</v>
      </c>
    </row>
    <row r="23" spans="2:7" x14ac:dyDescent="0.25">
      <c r="B23" t="s">
        <v>61</v>
      </c>
      <c r="C23" t="s">
        <v>63</v>
      </c>
    </row>
    <row r="24" spans="2:7" x14ac:dyDescent="0.25">
      <c r="B24" t="s">
        <v>61</v>
      </c>
      <c r="C24" t="s">
        <v>72</v>
      </c>
    </row>
    <row r="25" spans="2:7" ht="15.75" thickBot="1" x14ac:dyDescent="0.3">
      <c r="B25" s="7" t="s">
        <v>21</v>
      </c>
      <c r="C25" s="6" t="s">
        <v>75</v>
      </c>
      <c r="D25" s="8">
        <f>SUBTOTAL(109,D6:D24)</f>
        <v>0</v>
      </c>
      <c r="E25" s="8">
        <f>SUBTOTAL(109,E6:E24)</f>
        <v>0</v>
      </c>
      <c r="F25" s="8">
        <f>SUBTOTAL(109,F6:F24)</f>
        <v>0</v>
      </c>
      <c r="G25" s="8">
        <f>SUBTOTAL(109,G6:G24)</f>
        <v>0</v>
      </c>
    </row>
    <row r="26" spans="2:7" ht="15.75" thickTop="1" x14ac:dyDescent="0.25"/>
  </sheetData>
  <mergeCells count="2">
    <mergeCell ref="D4:G4"/>
    <mergeCell ref="B2:Q2"/>
  </mergeCells>
  <pageMargins left="0.70866141732283472" right="0.70866141732283472" top="0.78740157480314965" bottom="0.78740157480314965" header="0.31496062992125984" footer="0.31496062992125984"/>
  <pageSetup paperSize="9" scale="81" orientation="landscape" verticalDpi="0" r:id="rId1"/>
  <headerFooter>
    <oddFooter>&amp;L&amp;8&amp;K01+049Stand &amp;D&amp;R&amp;8&amp;K01+049Eine Vorlage von Onlinemarketing-Praxis
www.onlinemarketing-praxis.de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Vorauswahl</vt:lpstr>
      <vt:lpstr>Bewertung Angebot-Präsentation</vt:lpstr>
      <vt:lpstr>'Bewertung Angebot-Präsentation'!Druckbereich</vt:lpstr>
      <vt:lpstr>Vorauswahl!Druckbereich</vt:lpstr>
      <vt:lpstr>'Bewertung Angebot-Präsentation'!Drucktitel</vt:lpstr>
      <vt:lpstr>Vorauswahl!Drucktitel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Mattscheck - Onlinemarketing-Praxis</dc:creator>
  <cp:lastModifiedBy>Markus Mattscheck - Onlinemarketing-Praxis</cp:lastModifiedBy>
  <cp:lastPrinted>2014-01-02T12:00:32Z</cp:lastPrinted>
  <dcterms:created xsi:type="dcterms:W3CDTF">2013-12-29T15:08:33Z</dcterms:created>
  <dcterms:modified xsi:type="dcterms:W3CDTF">2014-03-13T08:12:06Z</dcterms:modified>
</cp:coreProperties>
</file>